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TABEL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<sst xmlns="http://schemas.openxmlformats.org/spreadsheetml/2006/main" count="41" uniqueCount="41">
  <si>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C5</t>
  </si>
  <si>
    <t>IIS</t>
  </si>
  <si>
    <t>Indennità di Ateneo</t>
  </si>
  <si>
    <t>contributo minimo del 1% da parte del lavoratore</t>
  </si>
  <si>
    <t>contributo fisso del 1% da parte del datore di lavoro</t>
  </si>
  <si>
    <t>Totale annuo versato al fondo SIRIO</t>
  </si>
  <si>
    <t>Totale mensile a carico del lavoratore (13 mensilità)</t>
  </si>
  <si>
    <t>C6</t>
  </si>
  <si>
    <t>C3</t>
  </si>
  <si>
    <t>C4</t>
  </si>
  <si>
    <t>C2</t>
  </si>
  <si>
    <t>Categorie Stipendio</t>
  </si>
  <si>
    <t>B2</t>
  </si>
  <si>
    <t>B3</t>
  </si>
  <si>
    <t>B4</t>
  </si>
  <si>
    <t>B1</t>
  </si>
  <si>
    <t>B5</t>
  </si>
  <si>
    <t>B6</t>
  </si>
  <si>
    <t>C1</t>
  </si>
  <si>
    <t>D2</t>
  </si>
  <si>
    <t>D3</t>
  </si>
  <si>
    <t>D4</t>
  </si>
  <si>
    <t>D5</t>
  </si>
  <si>
    <t>D6</t>
  </si>
  <si>
    <t>D7</t>
  </si>
  <si>
    <t>EP1</t>
  </si>
  <si>
    <t>EP2</t>
  </si>
  <si>
    <t>EP3</t>
  </si>
  <si>
    <t>EP4</t>
  </si>
  <si>
    <t>EP5</t>
  </si>
  <si>
    <t>EP6</t>
  </si>
  <si>
    <t>EP7</t>
  </si>
  <si>
    <t>C7</t>
  </si>
  <si>
    <t>D1</t>
  </si>
  <si>
    <t>DIRIGENTE classe 00</t>
  </si>
  <si>
    <t>Totale in 12 mensilità</t>
  </si>
  <si>
    <t>Indennità di vancanza contrattuale</t>
  </si>
  <si>
    <t>Stipendio classe iniziale</t>
  </si>
  <si>
    <t xml:space="preserve">Totale in 13 mensilità </t>
  </si>
  <si>
    <t>non utile alla 13^ mensilità</t>
  </si>
  <si>
    <t>deducibile fiscalmente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</si>
</sst>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44" fontId="0" fillId="0" borderId="1" xfId="0" applyNumberFormat="1" applyBorder="1" applyAlignment="1">
      <alignment/>
    </xf>
    <xf numFmtId="44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0" fillId="3" borderId="1" xfId="0" applyNumberFormat="1" applyFill="1" applyBorder="1" applyAlignment="1">
      <alignment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0.7109375" style="0" customWidth="1"/>
    <col min="2" max="2" width="19.28125" style="0" bestFit="1" customWidth="1"/>
    <col min="3" max="3" width="19.140625" style="0" customWidth="1"/>
    <col min="4" max="4" width="10.8515625" style="0" bestFit="1" customWidth="1"/>
    <col min="5" max="5" width="11.57421875" style="0" customWidth="1"/>
    <col min="6" max="7" width="18.421875" style="0" bestFit="1" customWidth="1"/>
    <col min="8" max="8" width="14.00390625" style="0" customWidth="1"/>
    <col min="9" max="9" width="12.7109375" style="0" customWidth="1"/>
    <col min="10" max="10" width="10.140625" style="0" customWidth="1"/>
    <col min="11" max="11" width="11.57421875" style="0" customWidth="1"/>
  </cols>
  <sheetData>
    <row r="1" spans="1:11" ht="76.5">
      <c r="A1" s="4" t="s">
        <v>11</v>
      </c>
      <c r="B1" s="4" t="s">
        <v>37</v>
      </c>
      <c r="C1" s="4" t="s">
        <v>36</v>
      </c>
      <c r="D1" s="5" t="s">
        <v>1</v>
      </c>
      <c r="E1" s="4" t="s">
        <v>2</v>
      </c>
      <c r="F1" s="4" t="s">
        <v>35</v>
      </c>
      <c r="G1" s="4" t="s">
        <v>38</v>
      </c>
      <c r="H1" s="4" t="s">
        <v>3</v>
      </c>
      <c r="I1" s="4" t="s">
        <v>4</v>
      </c>
      <c r="J1" s="6" t="s">
        <v>5</v>
      </c>
      <c r="K1" s="6" t="s">
        <v>6</v>
      </c>
    </row>
    <row r="2" spans="1:11" ht="12.75">
      <c r="A2" s="1" t="s">
        <v>15</v>
      </c>
      <c r="B2" s="2">
        <v>9964.87</v>
      </c>
      <c r="C2" s="2">
        <v>121.56</v>
      </c>
      <c r="D2" s="2">
        <v>6236.52</v>
      </c>
      <c r="E2" s="7">
        <v>1209.06</v>
      </c>
      <c r="F2" s="2">
        <f>SUM(B2:D2)</f>
        <v>16322.95</v>
      </c>
      <c r="G2" s="2">
        <f>F2+E2</f>
        <v>17532.010000000002</v>
      </c>
      <c r="H2" s="2">
        <f aca="true" t="shared" si="0" ref="H2:H29">G2*0.01</f>
        <v>175.32010000000002</v>
      </c>
      <c r="I2" s="2">
        <f aca="true" t="shared" si="1" ref="I2:I29">G2*0.01</f>
        <v>175.32010000000002</v>
      </c>
      <c r="J2" s="3">
        <f aca="true" t="shared" si="2" ref="J2:J29">H2+I2</f>
        <v>350.64020000000005</v>
      </c>
      <c r="K2" s="3">
        <f aca="true" t="shared" si="3" ref="K2:K29">H2/13</f>
        <v>13.486161538461541</v>
      </c>
    </row>
    <row r="3" spans="1:11" ht="12.75">
      <c r="A3" s="1" t="s">
        <v>12</v>
      </c>
      <c r="B3" s="2">
        <v>10979.88</v>
      </c>
      <c r="C3" s="2">
        <v>129.48</v>
      </c>
      <c r="D3" s="2">
        <v>6291.14</v>
      </c>
      <c r="E3" s="7">
        <v>1209.06</v>
      </c>
      <c r="F3" s="2">
        <f aca="true" t="shared" si="4" ref="F3:F21">SUM(B3:D3)</f>
        <v>17400.5</v>
      </c>
      <c r="G3" s="2">
        <f aca="true" t="shared" si="5" ref="G3:G21">F3+E3</f>
        <v>18609.56</v>
      </c>
      <c r="H3" s="2">
        <f t="shared" si="0"/>
        <v>186.09560000000002</v>
      </c>
      <c r="I3" s="2">
        <f t="shared" si="1"/>
        <v>186.09560000000002</v>
      </c>
      <c r="J3" s="3">
        <f t="shared" si="2"/>
        <v>372.19120000000004</v>
      </c>
      <c r="K3" s="3">
        <f t="shared" si="3"/>
        <v>14.315046153846156</v>
      </c>
    </row>
    <row r="4" spans="1:11" ht="12.75">
      <c r="A4" s="1" t="s">
        <v>13</v>
      </c>
      <c r="B4" s="2">
        <v>11736.55</v>
      </c>
      <c r="C4" s="2">
        <v>135.48</v>
      </c>
      <c r="D4" s="2">
        <v>6332.96</v>
      </c>
      <c r="E4" s="7">
        <v>1209.06</v>
      </c>
      <c r="F4" s="2">
        <f t="shared" si="4"/>
        <v>18204.989999999998</v>
      </c>
      <c r="G4" s="2">
        <f t="shared" si="5"/>
        <v>19414.05</v>
      </c>
      <c r="H4" s="2">
        <f t="shared" si="0"/>
        <v>194.1405</v>
      </c>
      <c r="I4" s="2">
        <f t="shared" si="1"/>
        <v>194.1405</v>
      </c>
      <c r="J4" s="3">
        <f t="shared" si="2"/>
        <v>388.281</v>
      </c>
      <c r="K4" s="3">
        <f t="shared" si="3"/>
        <v>14.933884615384615</v>
      </c>
    </row>
    <row r="5" spans="1:11" ht="12.75">
      <c r="A5" s="1" t="s">
        <v>14</v>
      </c>
      <c r="B5" s="2">
        <v>12574.08</v>
      </c>
      <c r="C5" s="2">
        <v>141.84</v>
      </c>
      <c r="D5" s="2">
        <v>6332.96</v>
      </c>
      <c r="E5" s="7">
        <v>1209.06</v>
      </c>
      <c r="F5" s="2">
        <f t="shared" si="4"/>
        <v>19048.88</v>
      </c>
      <c r="G5" s="2">
        <f t="shared" si="5"/>
        <v>20257.940000000002</v>
      </c>
      <c r="H5" s="2">
        <f t="shared" si="0"/>
        <v>202.57940000000002</v>
      </c>
      <c r="I5" s="2">
        <f t="shared" si="1"/>
        <v>202.57940000000002</v>
      </c>
      <c r="J5" s="3">
        <f t="shared" si="2"/>
        <v>405.15880000000004</v>
      </c>
      <c r="K5" s="3">
        <f t="shared" si="3"/>
        <v>15.58303076923077</v>
      </c>
    </row>
    <row r="6" spans="1:11" ht="12.75">
      <c r="A6" s="1" t="s">
        <v>16</v>
      </c>
      <c r="B6" s="2">
        <v>13330.78</v>
      </c>
      <c r="C6" s="2">
        <v>147.48</v>
      </c>
      <c r="D6" s="2">
        <v>6332.96</v>
      </c>
      <c r="E6" s="7">
        <v>1209.06</v>
      </c>
      <c r="F6" s="2">
        <f t="shared" si="4"/>
        <v>19811.22</v>
      </c>
      <c r="G6" s="2">
        <f t="shared" si="5"/>
        <v>21020.280000000002</v>
      </c>
      <c r="H6" s="2">
        <f t="shared" si="0"/>
        <v>210.20280000000002</v>
      </c>
      <c r="I6" s="2">
        <f t="shared" si="1"/>
        <v>210.20280000000002</v>
      </c>
      <c r="J6" s="3">
        <f t="shared" si="2"/>
        <v>420.40560000000005</v>
      </c>
      <c r="K6" s="3">
        <f t="shared" si="3"/>
        <v>16.169446153846156</v>
      </c>
    </row>
    <row r="7" spans="1:11" ht="12.75">
      <c r="A7" s="1" t="s">
        <v>17</v>
      </c>
      <c r="B7" s="2">
        <v>14120.76</v>
      </c>
      <c r="C7" s="2">
        <v>153.36</v>
      </c>
      <c r="D7" s="2">
        <v>6332.96</v>
      </c>
      <c r="E7" s="7">
        <v>1209.06</v>
      </c>
      <c r="F7" s="2">
        <f t="shared" si="4"/>
        <v>20607.08</v>
      </c>
      <c r="G7" s="2">
        <f t="shared" si="5"/>
        <v>21816.140000000003</v>
      </c>
      <c r="H7" s="2">
        <f t="shared" si="0"/>
        <v>218.16140000000004</v>
      </c>
      <c r="I7" s="2">
        <f t="shared" si="1"/>
        <v>218.16140000000004</v>
      </c>
      <c r="J7" s="3">
        <f t="shared" si="2"/>
        <v>436.3228000000001</v>
      </c>
      <c r="K7" s="3">
        <f t="shared" si="3"/>
        <v>16.781646153846157</v>
      </c>
    </row>
    <row r="8" spans="1:11" ht="12.75">
      <c r="A8" s="1" t="s">
        <v>18</v>
      </c>
      <c r="B8" s="2">
        <v>12242.35</v>
      </c>
      <c r="C8" s="2">
        <v>139.56</v>
      </c>
      <c r="D8" s="2">
        <v>6372.64</v>
      </c>
      <c r="E8" s="7">
        <v>1643.57</v>
      </c>
      <c r="F8" s="2">
        <f t="shared" si="4"/>
        <v>18754.55</v>
      </c>
      <c r="G8" s="2">
        <f t="shared" si="5"/>
        <v>20398.12</v>
      </c>
      <c r="H8" s="2">
        <f t="shared" si="0"/>
        <v>203.9812</v>
      </c>
      <c r="I8" s="2">
        <f t="shared" si="1"/>
        <v>203.9812</v>
      </c>
      <c r="J8" s="3">
        <f t="shared" si="2"/>
        <v>407.9624</v>
      </c>
      <c r="K8" s="3">
        <f t="shared" si="3"/>
        <v>15.690861538461538</v>
      </c>
    </row>
    <row r="9" spans="1:11" ht="12.75">
      <c r="A9" s="1" t="s">
        <v>10</v>
      </c>
      <c r="B9" s="2">
        <v>12620.47</v>
      </c>
      <c r="C9" s="2">
        <v>142.44</v>
      </c>
      <c r="D9" s="2">
        <v>6372.64</v>
      </c>
      <c r="E9" s="7">
        <v>1643.57</v>
      </c>
      <c r="F9" s="2">
        <f t="shared" si="4"/>
        <v>19135.55</v>
      </c>
      <c r="G9" s="2">
        <f t="shared" si="5"/>
        <v>20779.12</v>
      </c>
      <c r="H9" s="2">
        <f t="shared" si="0"/>
        <v>207.7912</v>
      </c>
      <c r="I9" s="2">
        <f t="shared" si="1"/>
        <v>207.7912</v>
      </c>
      <c r="J9" s="3">
        <f t="shared" si="2"/>
        <v>415.5824</v>
      </c>
      <c r="K9" s="3">
        <f t="shared" si="3"/>
        <v>15.983938461538461</v>
      </c>
    </row>
    <row r="10" spans="1:11" ht="12.75">
      <c r="A10" s="1" t="s">
        <v>8</v>
      </c>
      <c r="B10" s="2">
        <v>13415.63</v>
      </c>
      <c r="C10" s="2">
        <v>148.44</v>
      </c>
      <c r="D10" s="2">
        <v>6372.64</v>
      </c>
      <c r="E10" s="7">
        <v>1643.57</v>
      </c>
      <c r="F10" s="2">
        <f t="shared" si="4"/>
        <v>19936.71</v>
      </c>
      <c r="G10" s="2">
        <f t="shared" si="5"/>
        <v>21580.28</v>
      </c>
      <c r="H10" s="2">
        <f t="shared" si="0"/>
        <v>215.8028</v>
      </c>
      <c r="I10" s="2">
        <f t="shared" si="1"/>
        <v>215.8028</v>
      </c>
      <c r="J10" s="3">
        <f t="shared" si="2"/>
        <v>431.6056</v>
      </c>
      <c r="K10" s="3">
        <f t="shared" si="3"/>
        <v>16.600215384615385</v>
      </c>
    </row>
    <row r="11" spans="1:11" ht="12.75">
      <c r="A11" s="1" t="s">
        <v>9</v>
      </c>
      <c r="B11" s="2">
        <v>14396.93</v>
      </c>
      <c r="C11" s="2">
        <v>156.36</v>
      </c>
      <c r="D11" s="2">
        <v>6450.08</v>
      </c>
      <c r="E11" s="7">
        <v>1643.57</v>
      </c>
      <c r="F11" s="2">
        <f t="shared" si="4"/>
        <v>21003.370000000003</v>
      </c>
      <c r="G11" s="2">
        <f t="shared" si="5"/>
        <v>22646.940000000002</v>
      </c>
      <c r="H11" s="2">
        <f t="shared" si="0"/>
        <v>226.46940000000004</v>
      </c>
      <c r="I11" s="2">
        <f t="shared" si="1"/>
        <v>226.46940000000004</v>
      </c>
      <c r="J11" s="3">
        <f t="shared" si="2"/>
        <v>452.93880000000007</v>
      </c>
      <c r="K11" s="3">
        <f t="shared" si="3"/>
        <v>17.42072307692308</v>
      </c>
    </row>
    <row r="12" spans="1:11" ht="12.75">
      <c r="A12" s="1" t="s">
        <v>0</v>
      </c>
      <c r="B12" s="2">
        <v>15095.25</v>
      </c>
      <c r="C12" s="2">
        <v>161.64</v>
      </c>
      <c r="D12" s="2">
        <v>6450.08</v>
      </c>
      <c r="E12" s="7">
        <v>1643.57</v>
      </c>
      <c r="F12" s="2">
        <f t="shared" si="4"/>
        <v>21706.97</v>
      </c>
      <c r="G12" s="2">
        <f t="shared" si="5"/>
        <v>23350.54</v>
      </c>
      <c r="H12" s="2">
        <f t="shared" si="0"/>
        <v>233.5054</v>
      </c>
      <c r="I12" s="2">
        <f t="shared" si="1"/>
        <v>233.5054</v>
      </c>
      <c r="J12" s="3">
        <f t="shared" si="2"/>
        <v>467.0108</v>
      </c>
      <c r="K12" s="3">
        <f t="shared" si="3"/>
        <v>17.961953846153847</v>
      </c>
    </row>
    <row r="13" spans="1:11" ht="12.75">
      <c r="A13" s="1" t="s">
        <v>7</v>
      </c>
      <c r="B13" s="2">
        <v>15822.04</v>
      </c>
      <c r="C13" s="2">
        <v>167.64</v>
      </c>
      <c r="D13" s="2">
        <v>6450.08</v>
      </c>
      <c r="E13" s="7">
        <v>1643.57</v>
      </c>
      <c r="F13" s="2">
        <f t="shared" si="4"/>
        <v>22439.760000000002</v>
      </c>
      <c r="G13" s="2">
        <f t="shared" si="5"/>
        <v>24083.33</v>
      </c>
      <c r="H13" s="2">
        <f t="shared" si="0"/>
        <v>240.8333</v>
      </c>
      <c r="I13" s="2">
        <f t="shared" si="1"/>
        <v>240.8333</v>
      </c>
      <c r="J13" s="3">
        <f t="shared" si="2"/>
        <v>481.6666</v>
      </c>
      <c r="K13" s="3">
        <f t="shared" si="3"/>
        <v>18.525638461538463</v>
      </c>
    </row>
    <row r="14" spans="1:11" ht="12.75">
      <c r="A14" s="1" t="s">
        <v>32</v>
      </c>
      <c r="B14" s="2">
        <v>16575.69</v>
      </c>
      <c r="C14" s="2">
        <v>172.68</v>
      </c>
      <c r="D14" s="2">
        <v>6450.08</v>
      </c>
      <c r="E14" s="7">
        <v>1643.57</v>
      </c>
      <c r="F14" s="2">
        <f t="shared" si="4"/>
        <v>23198.449999999997</v>
      </c>
      <c r="G14" s="2">
        <f t="shared" si="5"/>
        <v>24842.019999999997</v>
      </c>
      <c r="H14" s="2">
        <f t="shared" si="0"/>
        <v>248.42019999999997</v>
      </c>
      <c r="I14" s="2">
        <f t="shared" si="1"/>
        <v>248.42019999999997</v>
      </c>
      <c r="J14" s="3">
        <f t="shared" si="2"/>
        <v>496.84039999999993</v>
      </c>
      <c r="K14" s="3">
        <f t="shared" si="3"/>
        <v>19.10924615384615</v>
      </c>
    </row>
    <row r="15" spans="1:11" ht="12.75">
      <c r="A15" s="1" t="s">
        <v>33</v>
      </c>
      <c r="B15" s="2">
        <v>15234.64</v>
      </c>
      <c r="C15" s="2">
        <v>163.32</v>
      </c>
      <c r="D15" s="2">
        <v>6545.24</v>
      </c>
      <c r="E15" s="7">
        <v>2350.06</v>
      </c>
      <c r="F15" s="2">
        <f t="shared" si="4"/>
        <v>21943.199999999997</v>
      </c>
      <c r="G15" s="2">
        <f t="shared" si="5"/>
        <v>24293.26</v>
      </c>
      <c r="H15" s="2">
        <f t="shared" si="0"/>
        <v>242.93259999999998</v>
      </c>
      <c r="I15" s="2">
        <f t="shared" si="1"/>
        <v>242.93259999999998</v>
      </c>
      <c r="J15" s="3">
        <f t="shared" si="2"/>
        <v>485.86519999999996</v>
      </c>
      <c r="K15" s="3">
        <f t="shared" si="3"/>
        <v>18.687123076923076</v>
      </c>
    </row>
    <row r="16" spans="1:11" ht="12.75">
      <c r="A16" s="1" t="s">
        <v>19</v>
      </c>
      <c r="B16" s="2">
        <v>16123.31</v>
      </c>
      <c r="C16" s="2">
        <v>170.04</v>
      </c>
      <c r="D16" s="2">
        <v>6545.24</v>
      </c>
      <c r="E16" s="7">
        <v>2350.06</v>
      </c>
      <c r="F16" s="2">
        <f t="shared" si="4"/>
        <v>22838.59</v>
      </c>
      <c r="G16" s="2">
        <f t="shared" si="5"/>
        <v>25188.65</v>
      </c>
      <c r="H16" s="2">
        <f t="shared" si="0"/>
        <v>251.8865</v>
      </c>
      <c r="I16" s="2">
        <f t="shared" si="1"/>
        <v>251.8865</v>
      </c>
      <c r="J16" s="3">
        <f t="shared" si="2"/>
        <v>503.773</v>
      </c>
      <c r="K16" s="3">
        <f t="shared" si="3"/>
        <v>19.375884615384617</v>
      </c>
    </row>
    <row r="17" spans="1:11" ht="12.75">
      <c r="A17" s="1" t="s">
        <v>20</v>
      </c>
      <c r="B17" s="2">
        <v>17149.78</v>
      </c>
      <c r="C17" s="2">
        <v>177.72</v>
      </c>
      <c r="D17" s="2">
        <v>6545.24</v>
      </c>
      <c r="E17" s="7">
        <v>2350.06</v>
      </c>
      <c r="F17" s="2">
        <f t="shared" si="4"/>
        <v>23872.739999999998</v>
      </c>
      <c r="G17" s="2">
        <f t="shared" si="5"/>
        <v>26222.8</v>
      </c>
      <c r="H17" s="2">
        <f t="shared" si="0"/>
        <v>262.228</v>
      </c>
      <c r="I17" s="2">
        <f t="shared" si="1"/>
        <v>262.228</v>
      </c>
      <c r="J17" s="3">
        <f t="shared" si="2"/>
        <v>524.456</v>
      </c>
      <c r="K17" s="3">
        <f t="shared" si="3"/>
        <v>20.171384615384618</v>
      </c>
    </row>
    <row r="18" spans="1:11" ht="12.75">
      <c r="A18" s="1" t="s">
        <v>21</v>
      </c>
      <c r="B18" s="2">
        <v>18401.54</v>
      </c>
      <c r="C18" s="2">
        <v>187.08</v>
      </c>
      <c r="D18" s="2">
        <v>6545.24</v>
      </c>
      <c r="E18" s="7">
        <v>2350.06</v>
      </c>
      <c r="F18" s="2">
        <f t="shared" si="4"/>
        <v>25133.86</v>
      </c>
      <c r="G18" s="2">
        <f t="shared" si="5"/>
        <v>27483.920000000002</v>
      </c>
      <c r="H18" s="2">
        <f t="shared" si="0"/>
        <v>274.8392</v>
      </c>
      <c r="I18" s="2">
        <f t="shared" si="1"/>
        <v>274.8392</v>
      </c>
      <c r="J18" s="3">
        <f t="shared" si="2"/>
        <v>549.6784</v>
      </c>
      <c r="K18" s="3">
        <f t="shared" si="3"/>
        <v>21.141476923076922</v>
      </c>
    </row>
    <row r="19" spans="1:11" ht="12.75">
      <c r="A19" s="1" t="s">
        <v>22</v>
      </c>
      <c r="B19" s="2">
        <v>19325.63</v>
      </c>
      <c r="C19" s="2">
        <v>194.04</v>
      </c>
      <c r="D19" s="2">
        <v>6545.24</v>
      </c>
      <c r="E19" s="7">
        <v>2350.06</v>
      </c>
      <c r="F19" s="2">
        <f t="shared" si="4"/>
        <v>26064.910000000003</v>
      </c>
      <c r="G19" s="2">
        <f t="shared" si="5"/>
        <v>28414.970000000005</v>
      </c>
      <c r="H19" s="2">
        <f t="shared" si="0"/>
        <v>284.14970000000005</v>
      </c>
      <c r="I19" s="2">
        <f t="shared" si="1"/>
        <v>284.14970000000005</v>
      </c>
      <c r="J19" s="3">
        <f t="shared" si="2"/>
        <v>568.2994000000001</v>
      </c>
      <c r="K19" s="3">
        <f t="shared" si="3"/>
        <v>21.857669230769236</v>
      </c>
    </row>
    <row r="20" spans="1:11" ht="12.75">
      <c r="A20" s="1" t="s">
        <v>23</v>
      </c>
      <c r="B20" s="2">
        <v>20293.95</v>
      </c>
      <c r="C20" s="2">
        <v>201.24</v>
      </c>
      <c r="D20" s="2">
        <v>6545.24</v>
      </c>
      <c r="E20" s="7">
        <v>2350.06</v>
      </c>
      <c r="F20" s="2">
        <f t="shared" si="4"/>
        <v>27040.43</v>
      </c>
      <c r="G20" s="2">
        <f t="shared" si="5"/>
        <v>29390.49</v>
      </c>
      <c r="H20" s="2">
        <f t="shared" si="0"/>
        <v>293.9049</v>
      </c>
      <c r="I20" s="2">
        <f t="shared" si="1"/>
        <v>293.9049</v>
      </c>
      <c r="J20" s="3">
        <f t="shared" si="2"/>
        <v>587.8098</v>
      </c>
      <c r="K20" s="3">
        <f t="shared" si="3"/>
        <v>22.60806923076923</v>
      </c>
    </row>
    <row r="21" spans="1:11" ht="12.75">
      <c r="A21" s="1" t="s">
        <v>24</v>
      </c>
      <c r="B21" s="2">
        <v>21301.97</v>
      </c>
      <c r="C21" s="2">
        <v>208.8</v>
      </c>
      <c r="D21" s="2">
        <v>6545.24</v>
      </c>
      <c r="E21" s="7">
        <v>2350.06</v>
      </c>
      <c r="F21" s="2">
        <f t="shared" si="4"/>
        <v>28056.010000000002</v>
      </c>
      <c r="G21" s="2">
        <f t="shared" si="5"/>
        <v>30406.070000000003</v>
      </c>
      <c r="H21" s="2">
        <f t="shared" si="0"/>
        <v>304.06070000000005</v>
      </c>
      <c r="I21" s="2">
        <f t="shared" si="1"/>
        <v>304.06070000000005</v>
      </c>
      <c r="J21" s="3">
        <f t="shared" si="2"/>
        <v>608.1214000000001</v>
      </c>
      <c r="K21" s="3">
        <f t="shared" si="3"/>
        <v>23.389284615384618</v>
      </c>
    </row>
    <row r="22" spans="1:11" ht="12.75">
      <c r="A22" s="1" t="s">
        <v>25</v>
      </c>
      <c r="B22" s="2">
        <v>17898.24</v>
      </c>
      <c r="C22" s="2">
        <v>184.32</v>
      </c>
      <c r="D22" s="2">
        <v>6682.26</v>
      </c>
      <c r="E22" s="2">
        <v>2816.8</v>
      </c>
      <c r="F22" s="2">
        <f aca="true" t="shared" si="6" ref="F22:F29">SUM(B22:E22)</f>
        <v>27581.62</v>
      </c>
      <c r="G22" s="2">
        <f aca="true" t="shared" si="7" ref="G22:G29">(F22/12)*13</f>
        <v>29880.088333333333</v>
      </c>
      <c r="H22" s="2">
        <f t="shared" si="0"/>
        <v>298.80088333333333</v>
      </c>
      <c r="I22" s="2">
        <f t="shared" si="1"/>
        <v>298.80088333333333</v>
      </c>
      <c r="J22" s="3">
        <f t="shared" si="2"/>
        <v>597.6017666666667</v>
      </c>
      <c r="K22" s="3">
        <f t="shared" si="3"/>
        <v>22.984683333333333</v>
      </c>
    </row>
    <row r="23" spans="1:11" ht="12.75">
      <c r="A23" s="1" t="s">
        <v>26</v>
      </c>
      <c r="B23" s="2">
        <v>19524.63</v>
      </c>
      <c r="C23" s="2">
        <v>196.56</v>
      </c>
      <c r="D23" s="2">
        <v>6682.26</v>
      </c>
      <c r="E23" s="2">
        <v>2816.8</v>
      </c>
      <c r="F23" s="2">
        <f t="shared" si="6"/>
        <v>29220.250000000004</v>
      </c>
      <c r="G23" s="2">
        <f t="shared" si="7"/>
        <v>31655.270833333336</v>
      </c>
      <c r="H23" s="2">
        <f t="shared" si="0"/>
        <v>316.5527083333334</v>
      </c>
      <c r="I23" s="2">
        <f t="shared" si="1"/>
        <v>316.5527083333334</v>
      </c>
      <c r="J23" s="3">
        <f t="shared" si="2"/>
        <v>633.1054166666668</v>
      </c>
      <c r="K23" s="3">
        <f t="shared" si="3"/>
        <v>24.350208333333338</v>
      </c>
    </row>
    <row r="24" spans="1:11" ht="12.75">
      <c r="A24" s="1" t="s">
        <v>27</v>
      </c>
      <c r="B24" s="2">
        <v>21066.01</v>
      </c>
      <c r="C24" s="2">
        <v>208.08</v>
      </c>
      <c r="D24" s="2">
        <v>6682.26</v>
      </c>
      <c r="E24" s="2">
        <v>2816.8</v>
      </c>
      <c r="F24" s="2">
        <f t="shared" si="6"/>
        <v>30773.149999999998</v>
      </c>
      <c r="G24" s="2">
        <f t="shared" si="7"/>
        <v>33337.57916666666</v>
      </c>
      <c r="H24" s="2">
        <f t="shared" si="0"/>
        <v>333.37579166666666</v>
      </c>
      <c r="I24" s="2">
        <f t="shared" si="1"/>
        <v>333.37579166666666</v>
      </c>
      <c r="J24" s="3">
        <f t="shared" si="2"/>
        <v>666.7515833333333</v>
      </c>
      <c r="K24" s="3">
        <f t="shared" si="3"/>
        <v>25.644291666666668</v>
      </c>
    </row>
    <row r="25" spans="1:11" ht="12.75">
      <c r="A25" s="1" t="s">
        <v>28</v>
      </c>
      <c r="B25" s="2">
        <v>23206.85</v>
      </c>
      <c r="C25" s="2">
        <v>225.24</v>
      </c>
      <c r="D25" s="2">
        <v>6818.23</v>
      </c>
      <c r="E25" s="2">
        <v>3729.17</v>
      </c>
      <c r="F25" s="2">
        <f t="shared" si="6"/>
        <v>33979.49</v>
      </c>
      <c r="G25" s="2">
        <f t="shared" si="7"/>
        <v>36811.114166666666</v>
      </c>
      <c r="H25" s="2">
        <f t="shared" si="0"/>
        <v>368.1111416666667</v>
      </c>
      <c r="I25" s="2">
        <f t="shared" si="1"/>
        <v>368.1111416666667</v>
      </c>
      <c r="J25" s="3">
        <f t="shared" si="2"/>
        <v>736.2222833333334</v>
      </c>
      <c r="K25" s="3">
        <f t="shared" si="3"/>
        <v>28.31624166666667</v>
      </c>
    </row>
    <row r="26" spans="1:11" ht="12.75">
      <c r="A26" s="1" t="s">
        <v>29</v>
      </c>
      <c r="B26" s="2">
        <v>24596.41</v>
      </c>
      <c r="C26" s="2">
        <v>235.56</v>
      </c>
      <c r="D26" s="2">
        <v>6818.23</v>
      </c>
      <c r="E26" s="2">
        <v>3729.17</v>
      </c>
      <c r="F26" s="2">
        <f t="shared" si="6"/>
        <v>35379.37</v>
      </c>
      <c r="G26" s="2">
        <f t="shared" si="7"/>
        <v>38327.65083333334</v>
      </c>
      <c r="H26" s="2">
        <f t="shared" si="0"/>
        <v>383.2765083333334</v>
      </c>
      <c r="I26" s="2">
        <f t="shared" si="1"/>
        <v>383.2765083333334</v>
      </c>
      <c r="J26" s="3">
        <f t="shared" si="2"/>
        <v>766.5530166666668</v>
      </c>
      <c r="K26" s="3">
        <f t="shared" si="3"/>
        <v>29.48280833333334</v>
      </c>
    </row>
    <row r="27" spans="1:11" ht="12.75">
      <c r="A27" s="1" t="s">
        <v>30</v>
      </c>
      <c r="B27" s="2">
        <v>25885.05</v>
      </c>
      <c r="C27" s="2">
        <v>245.28</v>
      </c>
      <c r="D27" s="2">
        <v>6818.23</v>
      </c>
      <c r="E27" s="2">
        <v>3729.17</v>
      </c>
      <c r="F27" s="2">
        <f t="shared" si="6"/>
        <v>36677.729999999996</v>
      </c>
      <c r="G27" s="2">
        <f t="shared" si="7"/>
        <v>39734.2075</v>
      </c>
      <c r="H27" s="2">
        <f t="shared" si="0"/>
        <v>397.34207499999997</v>
      </c>
      <c r="I27" s="2">
        <f t="shared" si="1"/>
        <v>397.34207499999997</v>
      </c>
      <c r="J27" s="3">
        <f t="shared" si="2"/>
        <v>794.6841499999999</v>
      </c>
      <c r="K27" s="3">
        <f t="shared" si="3"/>
        <v>30.564774999999997</v>
      </c>
    </row>
    <row r="28" spans="1:11" ht="12.75">
      <c r="A28" s="1" t="s">
        <v>31</v>
      </c>
      <c r="B28" s="2">
        <v>27231.52</v>
      </c>
      <c r="C28" s="2">
        <v>255.36</v>
      </c>
      <c r="D28" s="2">
        <v>6818.23</v>
      </c>
      <c r="E28" s="2">
        <v>3729.17</v>
      </c>
      <c r="F28" s="2">
        <f t="shared" si="6"/>
        <v>38034.28</v>
      </c>
      <c r="G28" s="2">
        <f t="shared" si="7"/>
        <v>41203.80333333333</v>
      </c>
      <c r="H28" s="2">
        <f t="shared" si="0"/>
        <v>412.0380333333333</v>
      </c>
      <c r="I28" s="2">
        <f t="shared" si="1"/>
        <v>412.0380333333333</v>
      </c>
      <c r="J28" s="3">
        <f t="shared" si="2"/>
        <v>824.0760666666666</v>
      </c>
      <c r="K28" s="3">
        <f t="shared" si="3"/>
        <v>31.69523333333333</v>
      </c>
    </row>
    <row r="29" spans="1:11" ht="38.25">
      <c r="A29" s="1" t="s">
        <v>34</v>
      </c>
      <c r="B29" s="2">
        <v>32954.12</v>
      </c>
      <c r="C29" s="2">
        <v>299.88</v>
      </c>
      <c r="D29" s="2">
        <v>7025.13802</v>
      </c>
      <c r="E29" s="2">
        <v>0</v>
      </c>
      <c r="F29" s="2">
        <f t="shared" si="6"/>
        <v>40279.13802</v>
      </c>
      <c r="G29" s="2">
        <f t="shared" si="7"/>
        <v>43635.732854999995</v>
      </c>
      <c r="H29" s="2">
        <f t="shared" si="0"/>
        <v>436.35732855</v>
      </c>
      <c r="I29" s="2">
        <f t="shared" si="1"/>
        <v>436.35732855</v>
      </c>
      <c r="J29" s="3">
        <f t="shared" si="2"/>
        <v>872.7146571</v>
      </c>
      <c r="K29" s="3">
        <f t="shared" si="3"/>
        <v>33.56594835</v>
      </c>
    </row>
    <row r="32" spans="5:7" ht="12.75">
      <c r="E32" s="8" t="s">
        <v>39</v>
      </c>
      <c r="F32" s="9"/>
      <c r="G32" s="10"/>
    </row>
    <row r="33" spans="5:7" ht="12.75">
      <c r="E33" s="11"/>
      <c r="F33" s="12"/>
      <c r="G33" s="13"/>
    </row>
    <row r="34" spans="5:7" ht="12.75">
      <c r="E34" s="14"/>
      <c r="F34" s="15"/>
      <c r="G34" s="16"/>
    </row>
    <row r="36" spans="5:7" ht="12.75">
      <c r="E36" s="17" t="s">
        <v>40</v>
      </c>
      <c r="F36" s="18"/>
      <c r="G36" s="19"/>
    </row>
    <row r="37" spans="5:7" ht="12.75">
      <c r="E37" s="20"/>
      <c r="F37" s="21"/>
      <c r="G37" s="22"/>
    </row>
    <row r="38" spans="5:7" ht="12.75">
      <c r="E38" s="23"/>
      <c r="F38" s="24"/>
      <c r="G38" s="25"/>
    </row>
  </sheetData>
  <mergeCells count="2">
    <mergeCell ref="E32:G34"/>
    <mergeCell ref="E36:G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grgmgr05</dc:creator>
  <cp:keywords/>
  <dc:description/>
  <cp:lastModifiedBy>grgmgr05</cp:lastModifiedBy>
  <dcterms:created xsi:type="dcterms:W3CDTF">2013-01-08T11:44:44Z</dcterms:created>
  <dcterms:modified xsi:type="dcterms:W3CDTF">2013-01-09T10:00:53Z</dcterms:modified>
  <cp:category/>
  <cp:version/>
  <cp:contentType/>
  <cp:contentStatus/>
</cp:coreProperties>
</file>